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bednarska\Desktop\PLACÓWKI\GAZ 31\gaz na 2020\"/>
    </mc:Choice>
  </mc:AlternateContent>
  <xr:revisionPtr revIDLastSave="0" documentId="13_ncr:1_{446BF4F7-D31D-4359-A18E-7031F5155A2E}" xr6:coauthVersionLast="45" xr6:coauthVersionMax="45" xr10:uidLastSave="{00000000-0000-0000-0000-000000000000}"/>
  <bookViews>
    <workbookView xWindow="19080" yWindow="-120" windowWidth="29040" windowHeight="15840" firstSheet="1" activeTab="1" xr2:uid="{00000000-000D-0000-FFFF-FFFF00000000}"/>
  </bookViews>
  <sheets>
    <sheet name="Zmiany" sheetId="9" state="hidden" r:id="rId1"/>
    <sheet name="Arkusz1" sheetId="2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25" l="1"/>
  <c r="Q9" i="25"/>
  <c r="P9" i="25"/>
  <c r="N9" i="25"/>
  <c r="M9" i="25"/>
  <c r="L9" i="25"/>
  <c r="K9" i="25"/>
  <c r="J9" i="25" l="1"/>
  <c r="I9" i="25"/>
  <c r="H9" i="25"/>
  <c r="G9" i="25"/>
  <c r="F9" i="25"/>
  <c r="E9" i="25"/>
  <c r="D9" i="25"/>
  <c r="C9" i="25"/>
  <c r="B9" i="25"/>
  <c r="A9" i="25"/>
</calcChain>
</file>

<file path=xl/sharedStrings.xml><?xml version="1.0" encoding="utf-8"?>
<sst xmlns="http://schemas.openxmlformats.org/spreadsheetml/2006/main" count="100" uniqueCount="85">
  <si>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</si>
  <si>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</si>
  <si>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</si>
  <si>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</si>
  <si>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</si>
  <si>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</si>
  <si>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</si>
  <si>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</si>
  <si>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</si>
  <si>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</si>
  <si>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</si>
  <si>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</si>
  <si>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</si>
  <si>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</si>
  <si>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</si>
  <si>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</si>
  <si>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</si>
  <si>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</si>
  <si>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</si>
  <si>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</si>
  <si>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</si>
  <si>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</si>
  <si>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</si>
  <si>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</si>
  <si>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</si>
  <si>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</si>
  <si>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</si>
  <si>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</si>
  <si>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</si>
  <si>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</si>
  <si>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</si>
  <si>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</si>
  <si>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</si>
  <si>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</si>
  <si>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</si>
  <si>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</si>
  <si>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</si>
  <si>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</si>
  <si>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</si>
  <si>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</si>
  <si>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</si>
  <si>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</si>
  <si>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</si>
  <si>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</si>
  <si>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</si>
  <si>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</si>
  <si>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</si>
  <si>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</si>
  <si>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Grupa taryfowa</t>
  </si>
  <si>
    <t>Liczba miesięcy</t>
  </si>
  <si>
    <t>Liczba dni</t>
  </si>
  <si>
    <t>Cena za gaz (zł netto)</t>
  </si>
  <si>
    <t>Moc umowna
(kWh/h)</t>
  </si>
  <si>
    <t>Abonament 
(zł/m-c)</t>
  </si>
  <si>
    <t>Stawka opłaty stałej 
(zł/(kWh/h) za h)</t>
  </si>
  <si>
    <t>Stawka opłaty zmiennej 
(zł/kWh)</t>
  </si>
  <si>
    <t>Szacunkowe zapotrzebowanie na gaz 
(kWh)</t>
  </si>
  <si>
    <t>Cena jednostkowa za gaz
(zł/kWh)</t>
  </si>
  <si>
    <t>Cena za usługę dystrybucyjną (zł netto)</t>
  </si>
  <si>
    <t>Cena oferty netto 
(zł)</t>
  </si>
  <si>
    <t>Cena oferty brutto 
(zł)</t>
  </si>
  <si>
    <t>Nazwa wykonawcy:</t>
  </si>
  <si>
    <t>....................................................................................................................................................</t>
  </si>
  <si>
    <t>Adres wykonawcy:</t>
  </si>
  <si>
    <t>Formularz cenowy</t>
  </si>
  <si>
    <t>..................................................</t>
  </si>
  <si>
    <t>...............................................................</t>
  </si>
  <si>
    <t>miejscowość i data</t>
  </si>
  <si>
    <t>Nr PPG</t>
  </si>
  <si>
    <t xml:space="preserve">Razem </t>
  </si>
  <si>
    <t>PL0031921035</t>
  </si>
  <si>
    <t>PL0031921036</t>
  </si>
  <si>
    <t>Razem (zł)
(kol. 4 × kol. 7) + (kol. 5 × kol. 8)</t>
  </si>
  <si>
    <t>podpis i pieczątka upoważnionego przedstawiciela Wykonawcy</t>
  </si>
  <si>
    <t xml:space="preserve">*ceny jednostkowe wg stawek w formule zapisu do 5 miejsc po przecinku </t>
  </si>
  <si>
    <t>** ceny oferty wg formuły zapisu do 2 miejsc po przecinku</t>
  </si>
  <si>
    <t>*** wypełnić w przypadku zakwalifikowania umowy, jako krótkoterminowej, w innym przypadku należy wstawić 0</t>
  </si>
  <si>
    <t>współczynnik korygujący dla umów krótkoterminowych***</t>
  </si>
  <si>
    <t>Razem op łata stała (zł) (kol. 3x kol. 6 xkol.11 x kol. 12 x 24h)</t>
  </si>
  <si>
    <t>Razem opłata zmienna (zł)
(kol. 4× kol. 14)</t>
  </si>
  <si>
    <t>Razem usługa dystrybucyjna (zł)
(kol. 13 + kol. 15)</t>
  </si>
  <si>
    <t>(kol. 9 
+ kol. 16)</t>
  </si>
  <si>
    <t>(kol. 17 + podatek VAT)</t>
  </si>
  <si>
    <t>Załącznik nr 2A - wzór formularza cenowego</t>
  </si>
  <si>
    <t>W-5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</si>
</sst>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#,##0.0"/>
    <numFmt numFmtId="166" formatCode="#,##0.00\ &quot;zł&quot;"/>
  </numFmts>
  <fonts count="1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wrapText="1"/>
    </xf>
    <xf numFmtId="166" fontId="7" fillId="5" borderId="4" xfId="0" applyNumberFormat="1" applyFont="1" applyFill="1" applyBorder="1"/>
    <xf numFmtId="166" fontId="7" fillId="5" borderId="5" xfId="0" applyNumberFormat="1" applyFont="1" applyFill="1" applyBorder="1"/>
    <xf numFmtId="0" fontId="0" fillId="0" borderId="0" xfId="0" applyAlignment="1">
      <alignment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6" fontId="7" fillId="5" borderId="0" xfId="0" applyNumberFormat="1" applyFont="1" applyFill="1" applyBorder="1"/>
    <xf numFmtId="165" fontId="2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</cellStyles>
  <dxfs count="0"/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40625" defaultRowHeight="12.75"/>
  <cols>
    <col min="1" max="1" width="11.140625" style="1" customWidth="1"/>
    <col min="2" max="2" width="18.85546875" style="1" bestFit="1" customWidth="1"/>
    <col min="3" max="3" width="26.28515625" style="1" customWidth="1"/>
    <col min="4" max="4" width="20.5703125" style="1" customWidth="1"/>
    <col min="5" max="5" width="25" style="1" customWidth="1"/>
    <col min="6" max="6" width="11.5703125" style="1" bestFit="1" customWidth="1"/>
    <col min="7" max="7" width="16.42578125" style="1" customWidth="1"/>
    <col min="8" max="8" width="20.28515625" style="1" customWidth="1"/>
    <col min="9" max="10" width="29.7109375" style="1" customWidth="1"/>
    <col min="11" max="11" width="22.7109375" style="1" customWidth="1"/>
    <col min="12" max="12" width="20.85546875" style="1" bestFit="1" customWidth="1"/>
    <col min="13" max="16384" width="9.14062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5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2.5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2.5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2.5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2.5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76.5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5.5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5.5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8.25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8.25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5.5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8.25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9"/>
  <sheetViews>
    <sheetView tabSelected="1" workbookViewId="0">
      <selection sqref="A1:Q21"/>
    </sheetView>
  </sheetViews>
  <sheetFormatPr defaultRowHeight="12.75"/>
  <cols>
    <col min="1" max="1" width="13.42578125" bestFit="1" customWidth="1"/>
    <col min="4" max="4" width="9.140625" bestFit="1" customWidth="1"/>
    <col min="9" max="9" width="13.42578125" customWidth="1"/>
    <col min="14" max="14" width="11.140625" customWidth="1"/>
    <col min="15" max="15" width="12" customWidth="1"/>
    <col min="16" max="16" width="15.140625" customWidth="1"/>
    <col min="17" max="17" width="17.140625" customWidth="1"/>
  </cols>
  <sheetData>
    <row r="1" spans="1:17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 t="s">
        <v>83</v>
      </c>
    </row>
    <row r="2" spans="1:17">
      <c r="B2" s="43" t="s">
        <v>64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>
      <c r="B4" s="21" t="s">
        <v>61</v>
      </c>
      <c r="C4" s="21"/>
      <c r="D4" s="21" t="s">
        <v>62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>
      <c r="B5" s="21" t="s">
        <v>63</v>
      </c>
      <c r="C5" s="21"/>
      <c r="D5" s="21" t="s">
        <v>62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38.25">
      <c r="A7" s="41" t="s">
        <v>68</v>
      </c>
      <c r="B7" s="46" t="s">
        <v>48</v>
      </c>
      <c r="C7" s="46" t="s">
        <v>52</v>
      </c>
      <c r="D7" s="47" t="s">
        <v>56</v>
      </c>
      <c r="E7" s="46" t="s">
        <v>49</v>
      </c>
      <c r="F7" s="46" t="s">
        <v>50</v>
      </c>
      <c r="G7" s="45" t="s">
        <v>51</v>
      </c>
      <c r="H7" s="45"/>
      <c r="I7" s="45"/>
      <c r="J7" s="45" t="s">
        <v>58</v>
      </c>
      <c r="K7" s="45"/>
      <c r="L7" s="45"/>
      <c r="M7" s="45"/>
      <c r="N7" s="45"/>
      <c r="O7" s="45"/>
      <c r="P7" s="18" t="s">
        <v>59</v>
      </c>
      <c r="Q7" s="18" t="s">
        <v>60</v>
      </c>
    </row>
    <row r="8" spans="1:17" ht="102">
      <c r="A8" s="42"/>
      <c r="B8" s="46"/>
      <c r="C8" s="46"/>
      <c r="D8" s="47"/>
      <c r="E8" s="46"/>
      <c r="F8" s="46"/>
      <c r="G8" s="20" t="s">
        <v>57</v>
      </c>
      <c r="H8" s="20" t="s">
        <v>53</v>
      </c>
      <c r="I8" s="20" t="s">
        <v>72</v>
      </c>
      <c r="J8" s="20" t="s">
        <v>54</v>
      </c>
      <c r="K8" s="20" t="s">
        <v>77</v>
      </c>
      <c r="L8" s="38" t="s">
        <v>78</v>
      </c>
      <c r="M8" s="20" t="s">
        <v>55</v>
      </c>
      <c r="N8" s="20" t="s">
        <v>79</v>
      </c>
      <c r="O8" s="20" t="s">
        <v>80</v>
      </c>
      <c r="P8" s="20" t="s">
        <v>81</v>
      </c>
      <c r="Q8" s="20" t="s">
        <v>82</v>
      </c>
    </row>
    <row r="9" spans="1:17">
      <c r="A9" s="19" t="str">
        <f>"-1-"</f>
        <v>-1-</v>
      </c>
      <c r="B9" s="19" t="str">
        <f>"-2-"</f>
        <v>-2-</v>
      </c>
      <c r="C9" s="19" t="str">
        <f>"-3-"</f>
        <v>-3-</v>
      </c>
      <c r="D9" s="19" t="str">
        <f>"-4-"</f>
        <v>-4-</v>
      </c>
      <c r="E9" s="19" t="str">
        <f>"-5-"</f>
        <v>-5-</v>
      </c>
      <c r="F9" s="19" t="str">
        <f>"-6-"</f>
        <v>-6-</v>
      </c>
      <c r="G9" s="19" t="str">
        <f>"-7-"</f>
        <v>-7-</v>
      </c>
      <c r="H9" s="19" t="str">
        <f>"-8-"</f>
        <v>-8-</v>
      </c>
      <c r="I9" s="19" t="str">
        <f>"-9-"</f>
        <v>-9-</v>
      </c>
      <c r="J9" s="19" t="str">
        <f>"-10-"</f>
        <v>-10-</v>
      </c>
      <c r="K9" s="19" t="str">
        <f>"-12-"</f>
        <v>-12-</v>
      </c>
      <c r="L9" s="19" t="str">
        <f>"-13-"</f>
        <v>-13-</v>
      </c>
      <c r="M9" s="19" t="str">
        <f t="shared" ref="M9" si="0">"-14-"</f>
        <v>-14-</v>
      </c>
      <c r="N9" s="19" t="str">
        <f t="shared" ref="N9" si="1">"-15-"</f>
        <v>-15-</v>
      </c>
      <c r="O9" s="23" t="str">
        <f>"-16-"</f>
        <v>-16-</v>
      </c>
      <c r="P9" s="23" t="str">
        <f>"-17-"</f>
        <v>-17-</v>
      </c>
      <c r="Q9" s="23" t="str">
        <f>"-18-"</f>
        <v>-18-</v>
      </c>
    </row>
    <row r="10" spans="1:17">
      <c r="A10" s="30" t="s">
        <v>71</v>
      </c>
      <c r="B10" s="31" t="s">
        <v>84</v>
      </c>
      <c r="C10" s="40">
        <v>350</v>
      </c>
      <c r="D10" s="32">
        <v>476550</v>
      </c>
      <c r="E10" s="32">
        <v>11</v>
      </c>
      <c r="F10" s="32">
        <v>335</v>
      </c>
      <c r="G10" s="33"/>
      <c r="H10" s="34"/>
      <c r="I10" s="24"/>
      <c r="J10" s="33"/>
      <c r="K10" s="34"/>
      <c r="L10" s="34"/>
      <c r="M10" s="33"/>
      <c r="N10" s="24"/>
      <c r="O10" s="24"/>
      <c r="P10" s="25"/>
      <c r="Q10" s="25"/>
    </row>
    <row r="11" spans="1:17">
      <c r="A11" s="35" t="s">
        <v>70</v>
      </c>
      <c r="B11" s="35" t="s">
        <v>84</v>
      </c>
      <c r="C11" s="35">
        <v>150</v>
      </c>
      <c r="D11" s="35">
        <v>294100</v>
      </c>
      <c r="E11" s="35">
        <v>11</v>
      </c>
      <c r="F11" s="35">
        <v>335</v>
      </c>
      <c r="G11" s="35"/>
      <c r="H11" s="35"/>
      <c r="I11" s="24"/>
      <c r="J11" s="35"/>
      <c r="K11" s="34"/>
      <c r="L11" s="34"/>
      <c r="M11" s="35"/>
      <c r="N11" s="36"/>
      <c r="O11" s="36"/>
      <c r="P11" s="37"/>
      <c r="Q11" s="37"/>
    </row>
    <row r="12" spans="1:17" ht="13.5" thickBot="1">
      <c r="O12" s="26" t="s">
        <v>69</v>
      </c>
      <c r="P12" s="27"/>
      <c r="Q12" s="28"/>
    </row>
    <row r="13" spans="1:17">
      <c r="A13" t="s">
        <v>74</v>
      </c>
      <c r="O13" s="26"/>
      <c r="P13" s="39"/>
      <c r="Q13" s="39"/>
    </row>
    <row r="14" spans="1:17">
      <c r="A14" t="s">
        <v>75</v>
      </c>
      <c r="H14" s="29"/>
      <c r="I14" s="29"/>
    </row>
    <row r="15" spans="1:17">
      <c r="A15" t="s">
        <v>76</v>
      </c>
    </row>
    <row r="18" spans="3:14">
      <c r="C18" s="44" t="s">
        <v>65</v>
      </c>
      <c r="D18" s="44"/>
      <c r="E18" s="44"/>
      <c r="F18" s="44"/>
      <c r="H18" s="44" t="s">
        <v>66</v>
      </c>
      <c r="I18" s="44"/>
      <c r="J18" s="44"/>
      <c r="K18" s="44"/>
      <c r="L18" s="44"/>
      <c r="M18" s="44"/>
      <c r="N18" s="44"/>
    </row>
    <row r="19" spans="3:14">
      <c r="C19" s="44" t="s">
        <v>67</v>
      </c>
      <c r="D19" s="44"/>
      <c r="E19" s="44"/>
      <c r="F19" s="44"/>
      <c r="H19" s="44" t="s">
        <v>73</v>
      </c>
      <c r="I19" s="44"/>
      <c r="J19" s="44"/>
      <c r="K19" s="44"/>
      <c r="L19" s="44"/>
      <c r="M19" s="44"/>
      <c r="N19" s="44"/>
    </row>
  </sheetData>
  <protectedRanges>
    <protectedRange sqref="H10" name="Rozstęp2"/>
    <protectedRange sqref="G10" name="Rozstęp1"/>
  </protectedRanges>
  <mergeCells count="13">
    <mergeCell ref="A7:A8"/>
    <mergeCell ref="B2:Q2"/>
    <mergeCell ref="C18:F18"/>
    <mergeCell ref="C19:F19"/>
    <mergeCell ref="H18:N18"/>
    <mergeCell ref="H19:N19"/>
    <mergeCell ref="G7:I7"/>
    <mergeCell ref="J7:O7"/>
    <mergeCell ref="B7:B8"/>
    <mergeCell ref="C7:C8"/>
    <mergeCell ref="D7:D8"/>
    <mergeCell ref="E7:E8"/>
    <mergeCell ref="F7:F8"/>
  </mergeCells>
  <printOptions horizontalCentered="1"/>
  <pageMargins left="0.31496062992125984" right="0.31496062992125984" top="0.74803149606299213" bottom="0.74803149606299213" header="0" footer="0"/>
  <pageSetup paperSize="9" scale="78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Marta Bednarska</cp:lastModifiedBy>
  <cp:lastPrinted>2019-12-19T12:27:23Z</cp:lastPrinted>
  <dcterms:created xsi:type="dcterms:W3CDTF">2010-01-11T11:46:38Z</dcterms:created>
  <dcterms:modified xsi:type="dcterms:W3CDTF">2019-12-19T12:27:25Z</dcterms:modified>
</cp:coreProperties>
</file>